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COG!$1:$4</definedName>
  </definedNames>
  <calcPr calcId="145621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H54" i="4" l="1"/>
  <c r="G54" i="4"/>
  <c r="F54" i="4"/>
  <c r="E54" i="4"/>
  <c r="D54" i="4"/>
  <c r="H52" i="4"/>
  <c r="H50" i="4"/>
  <c r="H48" i="4"/>
  <c r="H46" i="4"/>
  <c r="H44" i="4"/>
  <c r="H42" i="4"/>
  <c r="H40" i="4"/>
  <c r="E52" i="4"/>
  <c r="E50" i="4"/>
  <c r="E48" i="4"/>
  <c r="E46" i="4"/>
  <c r="E44" i="4"/>
  <c r="E42" i="4"/>
  <c r="E40" i="4"/>
  <c r="C54" i="4"/>
  <c r="H32" i="4"/>
  <c r="G32" i="4"/>
  <c r="F32" i="4"/>
  <c r="H30" i="4"/>
  <c r="H29" i="4"/>
  <c r="H28" i="4"/>
  <c r="H27" i="4"/>
  <c r="E32" i="4"/>
  <c r="E30" i="4"/>
  <c r="E29" i="4"/>
  <c r="E28" i="4"/>
  <c r="E27" i="4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18" i="4" l="1"/>
  <c r="E18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3" i="5"/>
  <c r="H12" i="5"/>
  <c r="H10" i="5"/>
  <c r="H9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H17" i="5" s="1"/>
  <c r="E14" i="5"/>
  <c r="H14" i="5" s="1"/>
  <c r="E13" i="5"/>
  <c r="E12" i="5"/>
  <c r="E11" i="5"/>
  <c r="H11" i="5" s="1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s="1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5" i="6"/>
  <c r="H51" i="6"/>
  <c r="H50" i="6"/>
  <c r="H49" i="6"/>
  <c r="H48" i="6"/>
  <c r="H42" i="6"/>
  <c r="H41" i="6"/>
  <c r="H40" i="6"/>
  <c r="H39" i="6"/>
  <c r="H38" i="6"/>
  <c r="H36" i="6"/>
  <c r="H35" i="6"/>
  <c r="H34" i="6"/>
  <c r="H31" i="6"/>
  <c r="H21" i="6"/>
  <c r="H16" i="6"/>
  <c r="H12" i="6"/>
  <c r="H11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H56" i="6" s="1"/>
  <c r="E55" i="6"/>
  <c r="E54" i="6"/>
  <c r="H54" i="6" s="1"/>
  <c r="E52" i="6"/>
  <c r="H52" i="6" s="1"/>
  <c r="E51" i="6"/>
  <c r="E50" i="6"/>
  <c r="E49" i="6"/>
  <c r="E48" i="6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E33" i="6" s="1"/>
  <c r="D23" i="6"/>
  <c r="D13" i="6"/>
  <c r="D5" i="6"/>
  <c r="C69" i="6"/>
  <c r="C65" i="6"/>
  <c r="C57" i="6"/>
  <c r="C53" i="6"/>
  <c r="C43" i="6"/>
  <c r="C33" i="6"/>
  <c r="C23" i="6"/>
  <c r="C13" i="6"/>
  <c r="C5" i="6"/>
  <c r="H16" i="5" l="1"/>
  <c r="G42" i="5"/>
  <c r="F42" i="5"/>
  <c r="D42" i="5"/>
  <c r="H6" i="5"/>
  <c r="E6" i="5"/>
  <c r="E16" i="8"/>
  <c r="H6" i="8"/>
  <c r="E53" i="6"/>
  <c r="H53" i="6" s="1"/>
  <c r="E43" i="6"/>
  <c r="H43" i="6" s="1"/>
  <c r="H33" i="6"/>
  <c r="E23" i="6"/>
  <c r="H23" i="6" s="1"/>
  <c r="D77" i="6"/>
  <c r="E13" i="6"/>
  <c r="G77" i="6"/>
  <c r="H13" i="6"/>
  <c r="F77" i="6"/>
  <c r="C77" i="6"/>
  <c r="E5" i="6"/>
  <c r="E25" i="5"/>
  <c r="E16" i="5"/>
  <c r="E42" i="5" s="1"/>
  <c r="H16" i="8"/>
  <c r="H42" i="5" l="1"/>
  <c r="E77" i="6"/>
  <c r="H5" i="6"/>
  <c r="H77" i="6" s="1"/>
</calcChain>
</file>

<file path=xl/sharedStrings.xml><?xml version="1.0" encoding="utf-8"?>
<sst xmlns="http://schemas.openxmlformats.org/spreadsheetml/2006/main" count="201" uniqueCount="143">
  <si>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</si>
  <si>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</si>
  <si>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</si>
  <si>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</si>
  <si>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</si>
  <si>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</si>
  <si>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</si>
  <si>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</si>
  <si>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</si>
  <si>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</si>
  <si>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</si>
  <si>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</si>
  <si>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</si>
  <si>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</si>
  <si>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</si>
  <si>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</si>
  <si>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</si>
  <si>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</si>
  <si>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</si>
  <si>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</si>
  <si>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</si>
  <si>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</si>
  <si>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</si>
  <si>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</si>
  <si>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</si>
  <si>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</si>
  <si>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</si>
  <si>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</si>
  <si>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</si>
  <si>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</si>
  <si>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</si>
  <si>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</si>
  <si>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</si>
  <si>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</si>
  <si>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</si>
  <si>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</si>
  <si>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</si>
  <si>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</si>
  <si>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</si>
  <si>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</si>
  <si>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</si>
  <si>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</si>
  <si>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</si>
  <si>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</si>
  <si>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</si>
  <si>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</si>
  <si>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</si>
  <si>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</si>
  <si>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</si>
  <si>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</si>
  <si>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</si>
  <si>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</si>
  <si>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</si>
  <si>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</si>
  <si>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</si>
  <si>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</si>
  <si>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</si>
  <si>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</si>
  <si>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</si>
  <si>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</si>
  <si>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</si>
  <si>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</si>
  <si>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</si>
  <si>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</si>
  <si>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</si>
  <si>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</si>
  <si>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</si>
  <si>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</si>
  <si>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</si>
  <si>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</si>
  <si>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</si>
  <si>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</si>
  <si>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</si>
  <si>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</si>
  <si>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</si>
  <si>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</si>
  <si>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</si>
  <si>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</si>
  <si>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</si>
  <si>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</si>
  <si>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</si>
  <si>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</si>
  <si>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</si>
  <si>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</si>
  <si>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</si>
  <si>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</si>
  <si>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</si>
  <si>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</si>
  <si>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</si>
  <si>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</si>
  <si>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</si>
  <si>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</si>
  <si>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</si>
  <si>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</si>
  <si>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</si>
  <si>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</si>
  <si>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</si>
  <si>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</si>
  <si>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</si>
  <si>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</si>
  <si>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</si>
  <si>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</si>
  <si>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</si>
  <si>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</si>
  <si>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</si>
  <si>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</si>
  <si>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</si>
  <si>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</si>
  <si>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</si>
  <si>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</si>
  <si>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</si>
  <si>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</si>
  <si>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</si>
  <si>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</si>
  <si>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</si>
  <si>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</si>
  <si>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</si>
  <si>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</si>
  <si>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</si>
  <si>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</si>
  <si>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</si>
  <si>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</si>
  <si>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</si>
  <si>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</si>
  <si>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</si>
  <si>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</si>
  <si>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</si>
  <si>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</si>
  <si>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CORTAZAR, GTO.
ESTADO ANALÍTICO DEL EJERCICIO DEL PRESUPUESTO DE EGRESOS
Clasificación por Objeto del Gasto (Capítulo y Concepto)
Del 1 de Enero al AL 30 DE JUNIO DEL 2020</t>
  </si>
  <si>
    <t>JUNTA MUNICIPAL DE AGUA POTABLE Y ALCANTARILLADO DE CORTAZAR, GTO.
ESTADO ANALÍTICO DEL EJERCICIO DEL PRESUPUESTO DE EGRESOS
Clasificación Económica (por Tipo de Gasto)
Del 1 de Enero al AL 30 DE JUNIO DEL 2020</t>
  </si>
  <si>
    <t>OPERACIÓN Y MANTENIMIENTO</t>
  </si>
  <si>
    <t>DIRECCION GENERAL</t>
  </si>
  <si>
    <t>RECURSOS HUMANOS</t>
  </si>
  <si>
    <t>CONTABILIDAD</t>
  </si>
  <si>
    <t>COMERCIALIZACIÓN</t>
  </si>
  <si>
    <t>INFORMATICA</t>
  </si>
  <si>
    <t>SANEAMIENTO</t>
  </si>
  <si>
    <t>COMUNICACIÓN SOCIAL</t>
  </si>
  <si>
    <t>PROGRAMA DE INGENIERIA</t>
  </si>
  <si>
    <t>JUNTA MUNICIPAL DE AGUA POTABLE Y ALCANTARILLADO DE CORTAZAR, GTO.
ESTADO ANALÍTICO DEL EJERCICIO DEL PRESUPUESTO DE EGRESOS
Clasificación Administrativa
Del 1 de Enero al AL 30 DE JUNIO DEL 2020</t>
  </si>
  <si>
    <t>Gobierno (Federal/Estatal/Municipal) de JUNTA MUNICIPAL DE AGUA POTABLE Y ALCANTARILLADO DE CORTAZAR, GTO.
Estado Analítico del Ejercicio del Presupuesto de Egresos
Clasificación Administrativa
Del 1 de Enero al AL 30 DE JUNIO DEL 2020</t>
  </si>
  <si>
    <t>Sector Paraestatal del Gobierno (Federal/Estatal/Municipal) de JUNTA MUNICIPAL DE AGUA POTABLE Y ALCANTARILLADO DE CORTAZAR, GTO.
Estado Analítico del Ejercicio del Presupuesto de Egresos
Clasificación Administrativa
Del 1 de Enero al AL 30 DE JUNIO DEL 2020</t>
  </si>
  <si>
    <t>JUNTA MUNICIPAL DE AGUA POTABLE Y ALCANTARILLADO DE CORTAZAR, GTO.
ESTADO ANALÍTICO DEL EJERCICIO DEL PRESUPUESTO DE EGRESOS
Clasificación Funcional (Finalidad y Función)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</si>
</sst>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left" vertical="top" wrapText="1" indent="2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topLeftCell="A73" workbookViewId="0">
      <selection activeCell="B79" sqref="B79:H8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8" t="s">
        <v>128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25882557</v>
      </c>
      <c r="D5" s="14">
        <f>SUM(D6:D12)</f>
        <v>-32155.999999999993</v>
      </c>
      <c r="E5" s="14">
        <f>C5+D5</f>
        <v>25850401</v>
      </c>
      <c r="F5" s="14">
        <f>SUM(F6:F12)</f>
        <v>10405906.639999999</v>
      </c>
      <c r="G5" s="14">
        <f>SUM(G6:G12)</f>
        <v>10405906.639999999</v>
      </c>
      <c r="H5" s="14">
        <f>E5-F5</f>
        <v>15444494.360000001</v>
      </c>
    </row>
    <row r="6" spans="1:8" x14ac:dyDescent="0.2">
      <c r="A6" s="49">
        <v>1100</v>
      </c>
      <c r="B6" s="11" t="s">
        <v>70</v>
      </c>
      <c r="C6" s="15">
        <v>13329670</v>
      </c>
      <c r="D6" s="15">
        <v>0</v>
      </c>
      <c r="E6" s="15">
        <f t="shared" ref="E6:E69" si="0">C6+D6</f>
        <v>13329670</v>
      </c>
      <c r="F6" s="15">
        <v>6160338.0700000003</v>
      </c>
      <c r="G6" s="15">
        <v>6160338.0700000003</v>
      </c>
      <c r="H6" s="15">
        <f t="shared" ref="H6:H69" si="1">E6-F6</f>
        <v>7169331.9299999997</v>
      </c>
    </row>
    <row r="7" spans="1:8" x14ac:dyDescent="0.2">
      <c r="A7" s="49">
        <v>1200</v>
      </c>
      <c r="B7" s="11" t="s">
        <v>71</v>
      </c>
      <c r="C7" s="15">
        <v>953742</v>
      </c>
      <c r="D7" s="15">
        <v>0</v>
      </c>
      <c r="E7" s="15">
        <f t="shared" si="0"/>
        <v>953742</v>
      </c>
      <c r="F7" s="15">
        <v>340342.5</v>
      </c>
      <c r="G7" s="15">
        <v>340342.5</v>
      </c>
      <c r="H7" s="15">
        <f t="shared" si="1"/>
        <v>613399.5</v>
      </c>
    </row>
    <row r="8" spans="1:8" x14ac:dyDescent="0.2">
      <c r="A8" s="49">
        <v>1300</v>
      </c>
      <c r="B8" s="11" t="s">
        <v>72</v>
      </c>
      <c r="C8" s="15">
        <v>2958786</v>
      </c>
      <c r="D8" s="15">
        <v>5971.25</v>
      </c>
      <c r="E8" s="15">
        <f t="shared" si="0"/>
        <v>2964757.25</v>
      </c>
      <c r="F8" s="15">
        <v>416603.22</v>
      </c>
      <c r="G8" s="15">
        <v>416603.22</v>
      </c>
      <c r="H8" s="15">
        <f t="shared" si="1"/>
        <v>2548154.0300000003</v>
      </c>
    </row>
    <row r="9" spans="1:8" x14ac:dyDescent="0.2">
      <c r="A9" s="49">
        <v>1400</v>
      </c>
      <c r="B9" s="11" t="s">
        <v>35</v>
      </c>
      <c r="C9" s="15">
        <v>3391708</v>
      </c>
      <c r="D9" s="15">
        <v>0</v>
      </c>
      <c r="E9" s="15">
        <f t="shared" si="0"/>
        <v>3391708</v>
      </c>
      <c r="F9" s="15">
        <v>1618081.07</v>
      </c>
      <c r="G9" s="15">
        <v>1618081.07</v>
      </c>
      <c r="H9" s="15">
        <f t="shared" si="1"/>
        <v>1773626.93</v>
      </c>
    </row>
    <row r="10" spans="1:8" x14ac:dyDescent="0.2">
      <c r="A10" s="49">
        <v>1500</v>
      </c>
      <c r="B10" s="11" t="s">
        <v>73</v>
      </c>
      <c r="C10" s="15">
        <v>4198651</v>
      </c>
      <c r="D10" s="15">
        <v>32747.4</v>
      </c>
      <c r="E10" s="15">
        <f t="shared" si="0"/>
        <v>4231398.4000000004</v>
      </c>
      <c r="F10" s="15">
        <v>1870541.78</v>
      </c>
      <c r="G10" s="15">
        <v>1870541.78</v>
      </c>
      <c r="H10" s="15">
        <f t="shared" si="1"/>
        <v>2360856.62</v>
      </c>
    </row>
    <row r="11" spans="1:8" x14ac:dyDescent="0.2">
      <c r="A11" s="49">
        <v>1600</v>
      </c>
      <c r="B11" s="11" t="s">
        <v>36</v>
      </c>
      <c r="C11" s="15">
        <v>1050000</v>
      </c>
      <c r="D11" s="15">
        <v>-70874.649999999994</v>
      </c>
      <c r="E11" s="15">
        <f t="shared" si="0"/>
        <v>979125.35</v>
      </c>
      <c r="F11" s="15">
        <v>0</v>
      </c>
      <c r="G11" s="15">
        <v>0</v>
      </c>
      <c r="H11" s="15">
        <f t="shared" si="1"/>
        <v>979125.35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7836404</v>
      </c>
      <c r="D13" s="15">
        <f>SUM(D14:D22)</f>
        <v>72016.37999999999</v>
      </c>
      <c r="E13" s="15">
        <f t="shared" si="0"/>
        <v>7908420.3799999999</v>
      </c>
      <c r="F13" s="15">
        <f>SUM(F14:F22)</f>
        <v>3091512.92</v>
      </c>
      <c r="G13" s="15">
        <f>SUM(G14:G22)</f>
        <v>3089707.92</v>
      </c>
      <c r="H13" s="15">
        <f t="shared" si="1"/>
        <v>4816907.46</v>
      </c>
    </row>
    <row r="14" spans="1:8" x14ac:dyDescent="0.2">
      <c r="A14" s="49">
        <v>2100</v>
      </c>
      <c r="B14" s="11" t="s">
        <v>75</v>
      </c>
      <c r="C14" s="15">
        <v>728027</v>
      </c>
      <c r="D14" s="15">
        <v>0</v>
      </c>
      <c r="E14" s="15">
        <f t="shared" si="0"/>
        <v>728027</v>
      </c>
      <c r="F14" s="15">
        <v>286229.45</v>
      </c>
      <c r="G14" s="15">
        <v>286229.45</v>
      </c>
      <c r="H14" s="15">
        <f t="shared" si="1"/>
        <v>441797.55</v>
      </c>
    </row>
    <row r="15" spans="1:8" x14ac:dyDescent="0.2">
      <c r="A15" s="49">
        <v>2200</v>
      </c>
      <c r="B15" s="11" t="s">
        <v>76</v>
      </c>
      <c r="C15" s="15">
        <v>110489</v>
      </c>
      <c r="D15" s="15">
        <v>308</v>
      </c>
      <c r="E15" s="15">
        <f t="shared" si="0"/>
        <v>110797</v>
      </c>
      <c r="F15" s="15">
        <v>62335.8</v>
      </c>
      <c r="G15" s="15">
        <v>60530.8</v>
      </c>
      <c r="H15" s="15">
        <f t="shared" si="1"/>
        <v>48461.2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4355342</v>
      </c>
      <c r="D17" s="15">
        <v>10974.04</v>
      </c>
      <c r="E17" s="15">
        <f t="shared" si="0"/>
        <v>4366316.04</v>
      </c>
      <c r="F17" s="15">
        <v>1591634.16</v>
      </c>
      <c r="G17" s="15">
        <v>1591634.16</v>
      </c>
      <c r="H17" s="15">
        <f t="shared" si="1"/>
        <v>2774681.88</v>
      </c>
    </row>
    <row r="18" spans="1:8" x14ac:dyDescent="0.2">
      <c r="A18" s="49">
        <v>2500</v>
      </c>
      <c r="B18" s="11" t="s">
        <v>79</v>
      </c>
      <c r="C18" s="15">
        <v>682160</v>
      </c>
      <c r="D18" s="15">
        <v>20000</v>
      </c>
      <c r="E18" s="15">
        <f t="shared" si="0"/>
        <v>702160</v>
      </c>
      <c r="F18" s="15">
        <v>305844.09999999998</v>
      </c>
      <c r="G18" s="15">
        <v>305844.09999999998</v>
      </c>
      <c r="H18" s="15">
        <f t="shared" si="1"/>
        <v>396315.9</v>
      </c>
    </row>
    <row r="19" spans="1:8" x14ac:dyDescent="0.2">
      <c r="A19" s="49">
        <v>2600</v>
      </c>
      <c r="B19" s="11" t="s">
        <v>80</v>
      </c>
      <c r="C19" s="15">
        <v>1187262</v>
      </c>
      <c r="D19" s="15">
        <v>0</v>
      </c>
      <c r="E19" s="15">
        <f t="shared" si="0"/>
        <v>1187262</v>
      </c>
      <c r="F19" s="15">
        <v>409068.46</v>
      </c>
      <c r="G19" s="15">
        <v>409068.46</v>
      </c>
      <c r="H19" s="15">
        <f t="shared" si="1"/>
        <v>778193.54</v>
      </c>
    </row>
    <row r="20" spans="1:8" x14ac:dyDescent="0.2">
      <c r="A20" s="49">
        <v>2700</v>
      </c>
      <c r="B20" s="11" t="s">
        <v>81</v>
      </c>
      <c r="C20" s="15">
        <v>634228</v>
      </c>
      <c r="D20" s="15">
        <v>41998.14</v>
      </c>
      <c r="E20" s="15">
        <f t="shared" si="0"/>
        <v>676226.14</v>
      </c>
      <c r="F20" s="15">
        <v>371084.99</v>
      </c>
      <c r="G20" s="15">
        <v>371084.99</v>
      </c>
      <c r="H20" s="15">
        <f t="shared" si="1"/>
        <v>305141.15000000002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138896</v>
      </c>
      <c r="D22" s="15">
        <v>-1263.8</v>
      </c>
      <c r="E22" s="15">
        <f t="shared" si="0"/>
        <v>137632.20000000001</v>
      </c>
      <c r="F22" s="15">
        <v>65315.96</v>
      </c>
      <c r="G22" s="15">
        <v>65315.96</v>
      </c>
      <c r="H22" s="15">
        <f t="shared" si="1"/>
        <v>72316.24000000002</v>
      </c>
    </row>
    <row r="23" spans="1:8" x14ac:dyDescent="0.2">
      <c r="A23" s="48" t="s">
        <v>63</v>
      </c>
      <c r="B23" s="7"/>
      <c r="C23" s="15">
        <f>SUM(C24:C32)</f>
        <v>19171966</v>
      </c>
      <c r="D23" s="15">
        <f>SUM(D24:D32)</f>
        <v>805999.95000000007</v>
      </c>
      <c r="E23" s="15">
        <f t="shared" si="0"/>
        <v>19977965.949999999</v>
      </c>
      <c r="F23" s="15">
        <f>SUM(F24:F32)</f>
        <v>9301944.5599999987</v>
      </c>
      <c r="G23" s="15">
        <f>SUM(G24:G32)</f>
        <v>9301944.5599999987</v>
      </c>
      <c r="H23" s="15">
        <f t="shared" si="1"/>
        <v>10676021.390000001</v>
      </c>
    </row>
    <row r="24" spans="1:8" x14ac:dyDescent="0.2">
      <c r="A24" s="49">
        <v>3100</v>
      </c>
      <c r="B24" s="11" t="s">
        <v>84</v>
      </c>
      <c r="C24" s="15">
        <v>8821213</v>
      </c>
      <c r="D24" s="15">
        <v>7746.9</v>
      </c>
      <c r="E24" s="15">
        <f t="shared" si="0"/>
        <v>8828959.9000000004</v>
      </c>
      <c r="F24" s="15">
        <v>4299390.55</v>
      </c>
      <c r="G24" s="15">
        <v>4299390.55</v>
      </c>
      <c r="H24" s="15">
        <f t="shared" si="1"/>
        <v>4529569.3500000006</v>
      </c>
    </row>
    <row r="25" spans="1:8" x14ac:dyDescent="0.2">
      <c r="A25" s="49">
        <v>3200</v>
      </c>
      <c r="B25" s="11" t="s">
        <v>85</v>
      </c>
      <c r="C25" s="15">
        <v>17000</v>
      </c>
      <c r="D25" s="15">
        <v>0</v>
      </c>
      <c r="E25" s="15">
        <f t="shared" si="0"/>
        <v>17000</v>
      </c>
      <c r="F25" s="15">
        <v>0</v>
      </c>
      <c r="G25" s="15">
        <v>0</v>
      </c>
      <c r="H25" s="15">
        <f t="shared" si="1"/>
        <v>17000</v>
      </c>
    </row>
    <row r="26" spans="1:8" x14ac:dyDescent="0.2">
      <c r="A26" s="49">
        <v>3300</v>
      </c>
      <c r="B26" s="11" t="s">
        <v>86</v>
      </c>
      <c r="C26" s="15">
        <v>3456512</v>
      </c>
      <c r="D26" s="15">
        <v>795253.05</v>
      </c>
      <c r="E26" s="15">
        <f t="shared" si="0"/>
        <v>4251765.05</v>
      </c>
      <c r="F26" s="15">
        <v>2197905.56</v>
      </c>
      <c r="G26" s="15">
        <v>2197905.56</v>
      </c>
      <c r="H26" s="15">
        <f t="shared" si="1"/>
        <v>2053859.4899999998</v>
      </c>
    </row>
    <row r="27" spans="1:8" x14ac:dyDescent="0.2">
      <c r="A27" s="49">
        <v>3400</v>
      </c>
      <c r="B27" s="11" t="s">
        <v>87</v>
      </c>
      <c r="C27" s="15">
        <v>866140</v>
      </c>
      <c r="D27" s="15">
        <v>0</v>
      </c>
      <c r="E27" s="15">
        <f t="shared" si="0"/>
        <v>866140</v>
      </c>
      <c r="F27" s="15">
        <v>397580.77</v>
      </c>
      <c r="G27" s="15">
        <v>397580.77</v>
      </c>
      <c r="H27" s="15">
        <f t="shared" si="1"/>
        <v>468559.23</v>
      </c>
    </row>
    <row r="28" spans="1:8" x14ac:dyDescent="0.2">
      <c r="A28" s="49">
        <v>3500</v>
      </c>
      <c r="B28" s="11" t="s">
        <v>88</v>
      </c>
      <c r="C28" s="15">
        <v>2960432</v>
      </c>
      <c r="D28" s="15">
        <v>0</v>
      </c>
      <c r="E28" s="15">
        <f t="shared" si="0"/>
        <v>2960432</v>
      </c>
      <c r="F28" s="15">
        <v>1032921.35</v>
      </c>
      <c r="G28" s="15">
        <v>1032921.35</v>
      </c>
      <c r="H28" s="15">
        <f t="shared" si="1"/>
        <v>1927510.65</v>
      </c>
    </row>
    <row r="29" spans="1:8" x14ac:dyDescent="0.2">
      <c r="A29" s="49">
        <v>3600</v>
      </c>
      <c r="B29" s="11" t="s">
        <v>89</v>
      </c>
      <c r="C29" s="15">
        <v>234200</v>
      </c>
      <c r="D29" s="15">
        <v>0</v>
      </c>
      <c r="E29" s="15">
        <f t="shared" si="0"/>
        <v>234200</v>
      </c>
      <c r="F29" s="15">
        <v>84382.03</v>
      </c>
      <c r="G29" s="15">
        <v>84382.03</v>
      </c>
      <c r="H29" s="15">
        <f t="shared" si="1"/>
        <v>149817.97</v>
      </c>
    </row>
    <row r="30" spans="1:8" x14ac:dyDescent="0.2">
      <c r="A30" s="49">
        <v>3700</v>
      </c>
      <c r="B30" s="11" t="s">
        <v>90</v>
      </c>
      <c r="C30" s="15">
        <v>52500</v>
      </c>
      <c r="D30" s="15">
        <v>0</v>
      </c>
      <c r="E30" s="15">
        <f t="shared" si="0"/>
        <v>52500</v>
      </c>
      <c r="F30" s="15">
        <v>2225.12</v>
      </c>
      <c r="G30" s="15">
        <v>2225.12</v>
      </c>
      <c r="H30" s="15">
        <f t="shared" si="1"/>
        <v>50274.879999999997</v>
      </c>
    </row>
    <row r="31" spans="1:8" x14ac:dyDescent="0.2">
      <c r="A31" s="49">
        <v>3800</v>
      </c>
      <c r="B31" s="11" t="s">
        <v>91</v>
      </c>
      <c r="C31" s="15">
        <v>137000</v>
      </c>
      <c r="D31" s="15">
        <v>0</v>
      </c>
      <c r="E31" s="15">
        <f t="shared" si="0"/>
        <v>137000</v>
      </c>
      <c r="F31" s="15">
        <v>6075.03</v>
      </c>
      <c r="G31" s="15">
        <v>6075.03</v>
      </c>
      <c r="H31" s="15">
        <f t="shared" si="1"/>
        <v>130924.97</v>
      </c>
    </row>
    <row r="32" spans="1:8" x14ac:dyDescent="0.2">
      <c r="A32" s="49">
        <v>3900</v>
      </c>
      <c r="B32" s="11" t="s">
        <v>19</v>
      </c>
      <c r="C32" s="15">
        <v>2626969</v>
      </c>
      <c r="D32" s="15">
        <v>3000</v>
      </c>
      <c r="E32" s="15">
        <f t="shared" si="0"/>
        <v>2629969</v>
      </c>
      <c r="F32" s="15">
        <v>1281464.1499999999</v>
      </c>
      <c r="G32" s="15">
        <v>1281464.1499999999</v>
      </c>
      <c r="H32" s="15">
        <f t="shared" si="1"/>
        <v>1348504.85</v>
      </c>
    </row>
    <row r="33" spans="1:8" x14ac:dyDescent="0.2">
      <c r="A33" s="48" t="s">
        <v>64</v>
      </c>
      <c r="B33" s="7"/>
      <c r="C33" s="15">
        <f>SUM(C34:C42)</f>
        <v>10000</v>
      </c>
      <c r="D33" s="15">
        <f>SUM(D34:D42)</f>
        <v>0</v>
      </c>
      <c r="E33" s="15">
        <f t="shared" si="0"/>
        <v>10000</v>
      </c>
      <c r="F33" s="15">
        <f>SUM(F34:F42)</f>
        <v>894.5</v>
      </c>
      <c r="G33" s="15">
        <f>SUM(G34:G42)</f>
        <v>894.5</v>
      </c>
      <c r="H33" s="15">
        <f t="shared" si="1"/>
        <v>9105.5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10000</v>
      </c>
      <c r="D37" s="15">
        <v>0</v>
      </c>
      <c r="E37" s="15">
        <f t="shared" si="0"/>
        <v>10000</v>
      </c>
      <c r="F37" s="15">
        <v>894.5</v>
      </c>
      <c r="G37" s="15">
        <v>894.5</v>
      </c>
      <c r="H37" s="15">
        <f t="shared" si="1"/>
        <v>9105.5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1172681</v>
      </c>
      <c r="D43" s="15">
        <f>SUM(D44:D52)</f>
        <v>402873.08999999997</v>
      </c>
      <c r="E43" s="15">
        <f t="shared" si="0"/>
        <v>1575554.0899999999</v>
      </c>
      <c r="F43" s="15">
        <f>SUM(F44:F52)</f>
        <v>491032.89</v>
      </c>
      <c r="G43" s="15">
        <f>SUM(G44:G52)</f>
        <v>491032.89</v>
      </c>
      <c r="H43" s="15">
        <f t="shared" si="1"/>
        <v>1084521.1999999997</v>
      </c>
    </row>
    <row r="44" spans="1:8" x14ac:dyDescent="0.2">
      <c r="A44" s="49">
        <v>5100</v>
      </c>
      <c r="B44" s="11" t="s">
        <v>99</v>
      </c>
      <c r="C44" s="15">
        <v>423781</v>
      </c>
      <c r="D44" s="15">
        <v>-7746.9</v>
      </c>
      <c r="E44" s="15">
        <f t="shared" si="0"/>
        <v>416034.1</v>
      </c>
      <c r="F44" s="15">
        <v>23356.69</v>
      </c>
      <c r="G44" s="15">
        <v>23356.69</v>
      </c>
      <c r="H44" s="15">
        <f t="shared" si="1"/>
        <v>392677.41</v>
      </c>
    </row>
    <row r="45" spans="1:8" x14ac:dyDescent="0.2">
      <c r="A45" s="49">
        <v>5200</v>
      </c>
      <c r="B45" s="11" t="s">
        <v>100</v>
      </c>
      <c r="C45" s="15">
        <v>6500</v>
      </c>
      <c r="D45" s="15">
        <v>0</v>
      </c>
      <c r="E45" s="15">
        <f t="shared" si="0"/>
        <v>6500</v>
      </c>
      <c r="F45" s="15">
        <v>0</v>
      </c>
      <c r="G45" s="15">
        <v>0</v>
      </c>
      <c r="H45" s="15">
        <f t="shared" si="1"/>
        <v>6500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250427.19</v>
      </c>
      <c r="E46" s="15">
        <f t="shared" si="0"/>
        <v>250427.19</v>
      </c>
      <c r="F46" s="15">
        <v>250427.19</v>
      </c>
      <c r="G46" s="15">
        <v>250427.19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351000</v>
      </c>
      <c r="D47" s="15">
        <v>0</v>
      </c>
      <c r="E47" s="15">
        <f t="shared" si="0"/>
        <v>351000</v>
      </c>
      <c r="F47" s="15">
        <v>35336.21</v>
      </c>
      <c r="G47" s="15">
        <v>35336.21</v>
      </c>
      <c r="H47" s="15">
        <f t="shared" si="1"/>
        <v>315663.78999999998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176000</v>
      </c>
      <c r="D49" s="15">
        <v>160192.79999999999</v>
      </c>
      <c r="E49" s="15">
        <f t="shared" si="0"/>
        <v>336192.8</v>
      </c>
      <c r="F49" s="15">
        <v>181912.8</v>
      </c>
      <c r="G49" s="15">
        <v>181912.8</v>
      </c>
      <c r="H49" s="15">
        <f t="shared" si="1"/>
        <v>154280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215400</v>
      </c>
      <c r="D52" s="15">
        <v>0</v>
      </c>
      <c r="E52" s="15">
        <f t="shared" si="0"/>
        <v>215400</v>
      </c>
      <c r="F52" s="15">
        <v>0</v>
      </c>
      <c r="G52" s="15">
        <v>0</v>
      </c>
      <c r="H52" s="15">
        <f t="shared" si="1"/>
        <v>215400</v>
      </c>
    </row>
    <row r="53" spans="1:8" x14ac:dyDescent="0.2">
      <c r="A53" s="48" t="s">
        <v>66</v>
      </c>
      <c r="B53" s="7"/>
      <c r="C53" s="15">
        <f>SUM(C54:C56)</f>
        <v>13238665</v>
      </c>
      <c r="D53" s="15">
        <f>SUM(D54:D56)</f>
        <v>2539278.63</v>
      </c>
      <c r="E53" s="15">
        <f t="shared" si="0"/>
        <v>15777943.629999999</v>
      </c>
      <c r="F53" s="15">
        <f>SUM(F54:F56)</f>
        <v>2823811.24</v>
      </c>
      <c r="G53" s="15">
        <f>SUM(G54:G56)</f>
        <v>2823811.24</v>
      </c>
      <c r="H53" s="15">
        <f t="shared" si="1"/>
        <v>12954132.389999999</v>
      </c>
    </row>
    <row r="54" spans="1:8" x14ac:dyDescent="0.2">
      <c r="A54" s="49">
        <v>6100</v>
      </c>
      <c r="B54" s="11" t="s">
        <v>108</v>
      </c>
      <c r="C54" s="15">
        <v>13178665</v>
      </c>
      <c r="D54" s="15">
        <v>1850569.5</v>
      </c>
      <c r="E54" s="15">
        <f t="shared" si="0"/>
        <v>15029234.5</v>
      </c>
      <c r="F54" s="15">
        <v>2147348.81</v>
      </c>
      <c r="G54" s="15">
        <v>2147348.81</v>
      </c>
      <c r="H54" s="15">
        <f t="shared" si="1"/>
        <v>12881885.689999999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60000</v>
      </c>
      <c r="D56" s="15">
        <v>688709.13</v>
      </c>
      <c r="E56" s="15">
        <f t="shared" si="0"/>
        <v>748709.13</v>
      </c>
      <c r="F56" s="15">
        <v>676462.43</v>
      </c>
      <c r="G56" s="15">
        <v>676462.43</v>
      </c>
      <c r="H56" s="15">
        <f t="shared" si="1"/>
        <v>72246.699999999953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67312273</v>
      </c>
      <c r="D77" s="17">
        <f t="shared" si="4"/>
        <v>3788012.05</v>
      </c>
      <c r="E77" s="17">
        <f t="shared" si="4"/>
        <v>71100285.049999997</v>
      </c>
      <c r="F77" s="17">
        <f t="shared" si="4"/>
        <v>26115102.75</v>
      </c>
      <c r="G77" s="17">
        <f t="shared" si="4"/>
        <v>26113297.75</v>
      </c>
      <c r="H77" s="17">
        <f t="shared" si="4"/>
        <v>44985182.299999997</v>
      </c>
    </row>
    <row r="79" spans="1:8" x14ac:dyDescent="0.2">
      <c r="B79" s="52"/>
      <c r="C79" s="53"/>
      <c r="D79" s="54"/>
      <c r="E79" s="54"/>
      <c r="F79" s="54"/>
      <c r="G79" s="54"/>
      <c r="H79" s="54"/>
    </row>
    <row r="80" spans="1:8" x14ac:dyDescent="0.2">
      <c r="B80" s="53"/>
      <c r="C80" s="53"/>
      <c r="D80" s="54"/>
      <c r="E80" s="54"/>
      <c r="F80" s="54"/>
      <c r="G80" s="54"/>
      <c r="H80" s="54"/>
    </row>
    <row r="81" spans="2:8" x14ac:dyDescent="0.2">
      <c r="B81" s="53"/>
      <c r="C81" s="53"/>
      <c r="D81" s="54"/>
      <c r="E81" s="54"/>
      <c r="F81" s="54"/>
      <c r="G81" s="54"/>
      <c r="H81" s="54"/>
    </row>
    <row r="82" spans="2:8" x14ac:dyDescent="0.2">
      <c r="B82" s="53"/>
      <c r="C82" s="53"/>
      <c r="D82" s="53"/>
      <c r="E82" s="54"/>
      <c r="F82" s="54"/>
      <c r="G82" s="54"/>
      <c r="H82" s="54"/>
    </row>
    <row r="83" spans="2:8" x14ac:dyDescent="0.2">
      <c r="B83" s="53"/>
      <c r="C83" s="55"/>
      <c r="D83" s="54"/>
      <c r="E83" s="54"/>
      <c r="F83" s="54"/>
      <c r="G83" s="55"/>
      <c r="H83" s="54"/>
    </row>
    <row r="84" spans="2:8" x14ac:dyDescent="0.2">
      <c r="B84" s="56"/>
      <c r="C84" s="69"/>
      <c r="D84" s="69"/>
      <c r="E84" s="57"/>
      <c r="F84" s="57"/>
      <c r="G84" s="69"/>
      <c r="H84" s="69"/>
    </row>
  </sheetData>
  <sheetProtection formatCells="0" formatColumns="0" formatRows="0" autoFilter="0"/>
  <mergeCells count="6">
    <mergeCell ref="A1:H1"/>
    <mergeCell ref="C2:G2"/>
    <mergeCell ref="H2:H3"/>
    <mergeCell ref="A2:B4"/>
    <mergeCell ref="C84:D84"/>
    <mergeCell ref="G84:H8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8" t="s">
        <v>129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52900927</v>
      </c>
      <c r="D6" s="50">
        <v>845860.33</v>
      </c>
      <c r="E6" s="50">
        <f>C6+D6</f>
        <v>53746787.329999998</v>
      </c>
      <c r="F6" s="50">
        <v>22800258.620000001</v>
      </c>
      <c r="G6" s="50">
        <v>22798453.620000001</v>
      </c>
      <c r="H6" s="50">
        <f>E6-F6</f>
        <v>30946528.709999997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14411346</v>
      </c>
      <c r="D8" s="50">
        <v>2942151.72</v>
      </c>
      <c r="E8" s="50">
        <f>C8+D8</f>
        <v>17353497.719999999</v>
      </c>
      <c r="F8" s="50">
        <v>3314844.13</v>
      </c>
      <c r="G8" s="50">
        <v>3314844.13</v>
      </c>
      <c r="H8" s="50">
        <f>E8-F8</f>
        <v>14038653.59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67312273</v>
      </c>
      <c r="D16" s="17">
        <f>SUM(D6+D8+D10+D12+D14)</f>
        <v>3788012.0500000003</v>
      </c>
      <c r="E16" s="17">
        <f>SUM(E6+E8+E10+E12+E14)</f>
        <v>71100285.049999997</v>
      </c>
      <c r="F16" s="17">
        <f t="shared" ref="F16:H16" si="0">SUM(F6+F8+F10+F12+F14)</f>
        <v>26115102.75</v>
      </c>
      <c r="G16" s="17">
        <f t="shared" si="0"/>
        <v>26113297.75</v>
      </c>
      <c r="H16" s="17">
        <f t="shared" si="0"/>
        <v>44985182.299999997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10" workbookViewId="0">
      <selection activeCell="A15" sqref="A15:J1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8" t="s">
        <v>139</v>
      </c>
      <c r="B1" s="59"/>
      <c r="C1" s="59"/>
      <c r="D1" s="59"/>
      <c r="E1" s="59"/>
      <c r="F1" s="59"/>
      <c r="G1" s="59"/>
      <c r="H1" s="60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3" t="s">
        <v>54</v>
      </c>
      <c r="B3" s="64"/>
      <c r="C3" s="58" t="s">
        <v>60</v>
      </c>
      <c r="D3" s="59"/>
      <c r="E3" s="59"/>
      <c r="F3" s="59"/>
      <c r="G3" s="60"/>
      <c r="H3" s="61" t="s">
        <v>59</v>
      </c>
    </row>
    <row r="4" spans="1:8" ht="24.95" customHeight="1" x14ac:dyDescent="0.2">
      <c r="A4" s="65"/>
      <c r="B4" s="6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2"/>
    </row>
    <row r="5" spans="1:8" x14ac:dyDescent="0.2">
      <c r="A5" s="67"/>
      <c r="B5" s="6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26021980</v>
      </c>
      <c r="D7" s="15">
        <v>90540</v>
      </c>
      <c r="E7" s="15">
        <f>C7+D7</f>
        <v>26112520</v>
      </c>
      <c r="F7" s="15">
        <v>11648940.6</v>
      </c>
      <c r="G7" s="15">
        <v>11647135.6</v>
      </c>
      <c r="H7" s="15">
        <f>E7-F7</f>
        <v>14463579.4</v>
      </c>
    </row>
    <row r="8" spans="1:8" x14ac:dyDescent="0.2">
      <c r="A8" s="4" t="s">
        <v>131</v>
      </c>
      <c r="B8" s="22"/>
      <c r="C8" s="15">
        <v>3788156</v>
      </c>
      <c r="D8" s="15">
        <v>0</v>
      </c>
      <c r="E8" s="15">
        <f t="shared" ref="E8:E13" si="0">C8+D8</f>
        <v>3788156</v>
      </c>
      <c r="F8" s="15">
        <v>1650727.72</v>
      </c>
      <c r="G8" s="15">
        <v>1650727.72</v>
      </c>
      <c r="H8" s="15">
        <f t="shared" ref="H8:H13" si="1">E8-F8</f>
        <v>2137428.2800000003</v>
      </c>
    </row>
    <row r="9" spans="1:8" x14ac:dyDescent="0.2">
      <c r="A9" s="4" t="s">
        <v>132</v>
      </c>
      <c r="B9" s="22"/>
      <c r="C9" s="15">
        <v>3856146</v>
      </c>
      <c r="D9" s="15">
        <v>-38718.65</v>
      </c>
      <c r="E9" s="15">
        <f t="shared" si="0"/>
        <v>3817427.35</v>
      </c>
      <c r="F9" s="15">
        <v>1303526.58</v>
      </c>
      <c r="G9" s="15">
        <v>1303526.58</v>
      </c>
      <c r="H9" s="15">
        <f t="shared" si="1"/>
        <v>2513900.77</v>
      </c>
    </row>
    <row r="10" spans="1:8" x14ac:dyDescent="0.2">
      <c r="A10" s="4" t="s">
        <v>133</v>
      </c>
      <c r="B10" s="22"/>
      <c r="C10" s="15">
        <v>2609911</v>
      </c>
      <c r="D10" s="15">
        <v>0</v>
      </c>
      <c r="E10" s="15">
        <f t="shared" si="0"/>
        <v>2609911</v>
      </c>
      <c r="F10" s="15">
        <v>1183829.3899999999</v>
      </c>
      <c r="G10" s="15">
        <v>1183829.3899999999</v>
      </c>
      <c r="H10" s="15">
        <f t="shared" si="1"/>
        <v>1426081.61</v>
      </c>
    </row>
    <row r="11" spans="1:8" x14ac:dyDescent="0.2">
      <c r="A11" s="4" t="s">
        <v>134</v>
      </c>
      <c r="B11" s="22"/>
      <c r="C11" s="15">
        <v>4866862</v>
      </c>
      <c r="D11" s="15">
        <v>79827.45</v>
      </c>
      <c r="E11" s="15">
        <f t="shared" si="0"/>
        <v>4946689.45</v>
      </c>
      <c r="F11" s="15">
        <v>1573534.44</v>
      </c>
      <c r="G11" s="15">
        <v>1573534.44</v>
      </c>
      <c r="H11" s="15">
        <f t="shared" si="1"/>
        <v>3373155.0100000002</v>
      </c>
    </row>
    <row r="12" spans="1:8" x14ac:dyDescent="0.2">
      <c r="A12" s="4" t="s">
        <v>135</v>
      </c>
      <c r="B12" s="22"/>
      <c r="C12" s="15">
        <v>1892458</v>
      </c>
      <c r="D12" s="15">
        <v>226.01</v>
      </c>
      <c r="E12" s="15">
        <f t="shared" si="0"/>
        <v>1892684.01</v>
      </c>
      <c r="F12" s="15">
        <v>634348.47</v>
      </c>
      <c r="G12" s="15">
        <v>634348.47</v>
      </c>
      <c r="H12" s="15">
        <f t="shared" si="1"/>
        <v>1258335.54</v>
      </c>
    </row>
    <row r="13" spans="1:8" x14ac:dyDescent="0.2">
      <c r="A13" s="4" t="s">
        <v>136</v>
      </c>
      <c r="B13" s="22"/>
      <c r="C13" s="15">
        <v>7302990</v>
      </c>
      <c r="D13" s="15">
        <v>440396.18</v>
      </c>
      <c r="E13" s="15">
        <f t="shared" si="0"/>
        <v>7743386.1799999997</v>
      </c>
      <c r="F13" s="15">
        <v>3456586.85</v>
      </c>
      <c r="G13" s="15">
        <v>3456586.85</v>
      </c>
      <c r="H13" s="15">
        <f t="shared" si="1"/>
        <v>4286799.33</v>
      </c>
    </row>
    <row r="14" spans="1:8" x14ac:dyDescent="0.2">
      <c r="A14" s="4" t="s">
        <v>137</v>
      </c>
      <c r="B14" s="22"/>
      <c r="C14" s="15">
        <v>1623938</v>
      </c>
      <c r="D14" s="15">
        <v>0</v>
      </c>
      <c r="E14" s="15">
        <f t="shared" ref="E14" si="2">C14+D14</f>
        <v>1623938</v>
      </c>
      <c r="F14" s="15">
        <v>436997.39</v>
      </c>
      <c r="G14" s="15">
        <v>436997.39</v>
      </c>
      <c r="H14" s="15">
        <f t="shared" ref="H14" si="3">E14-F14</f>
        <v>1186940.6099999999</v>
      </c>
    </row>
    <row r="15" spans="1:8" x14ac:dyDescent="0.2">
      <c r="A15" s="4" t="s">
        <v>138</v>
      </c>
      <c r="B15" s="22"/>
      <c r="C15" s="15">
        <v>15349832</v>
      </c>
      <c r="D15" s="15">
        <v>3215741.06</v>
      </c>
      <c r="E15" s="15">
        <f t="shared" ref="E15" si="4">C15+D15</f>
        <v>18565573.059999999</v>
      </c>
      <c r="F15" s="15">
        <v>4226611.3099999996</v>
      </c>
      <c r="G15" s="15">
        <v>4226611.3099999996</v>
      </c>
      <c r="H15" s="15">
        <f t="shared" ref="H15" si="5">E15-F15</f>
        <v>14338961.75</v>
      </c>
    </row>
    <row r="16" spans="1:8" x14ac:dyDescent="0.2">
      <c r="A16" s="4"/>
      <c r="B16" s="22"/>
      <c r="C16" s="15"/>
      <c r="D16" s="15"/>
      <c r="E16" s="15"/>
      <c r="F16" s="15"/>
      <c r="G16" s="15"/>
      <c r="H16" s="15"/>
    </row>
    <row r="17" spans="1:8" x14ac:dyDescent="0.2">
      <c r="A17" s="4"/>
      <c r="B17" s="25"/>
      <c r="C17" s="16"/>
      <c r="D17" s="16"/>
      <c r="E17" s="16"/>
      <c r="F17" s="16"/>
      <c r="G17" s="16"/>
      <c r="H17" s="16"/>
    </row>
    <row r="18" spans="1:8" x14ac:dyDescent="0.2">
      <c r="A18" s="26"/>
      <c r="B18" s="47" t="s">
        <v>53</v>
      </c>
      <c r="C18" s="23">
        <f t="shared" ref="C18:H18" si="6">SUM(C7:C17)</f>
        <v>67312273</v>
      </c>
      <c r="D18" s="23">
        <f t="shared" si="6"/>
        <v>3788012.05</v>
      </c>
      <c r="E18" s="23">
        <f t="shared" si="6"/>
        <v>71100285.049999997</v>
      </c>
      <c r="F18" s="23">
        <f t="shared" si="6"/>
        <v>26115102.75</v>
      </c>
      <c r="G18" s="23">
        <f t="shared" si="6"/>
        <v>26113297.75</v>
      </c>
      <c r="H18" s="23">
        <f t="shared" si="6"/>
        <v>44985182.299999997</v>
      </c>
    </row>
    <row r="21" spans="1:8" ht="45" customHeight="1" x14ac:dyDescent="0.2">
      <c r="A21" s="58" t="s">
        <v>140</v>
      </c>
      <c r="B21" s="59"/>
      <c r="C21" s="59"/>
      <c r="D21" s="59"/>
      <c r="E21" s="59"/>
      <c r="F21" s="59"/>
      <c r="G21" s="59"/>
      <c r="H21" s="60"/>
    </row>
    <row r="23" spans="1:8" x14ac:dyDescent="0.2">
      <c r="A23" s="63" t="s">
        <v>54</v>
      </c>
      <c r="B23" s="64"/>
      <c r="C23" s="58" t="s">
        <v>60</v>
      </c>
      <c r="D23" s="59"/>
      <c r="E23" s="59"/>
      <c r="F23" s="59"/>
      <c r="G23" s="60"/>
      <c r="H23" s="61" t="s">
        <v>59</v>
      </c>
    </row>
    <row r="24" spans="1:8" ht="22.5" x14ac:dyDescent="0.2">
      <c r="A24" s="65"/>
      <c r="B24" s="66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62"/>
    </row>
    <row r="25" spans="1:8" x14ac:dyDescent="0.2">
      <c r="A25" s="67"/>
      <c r="B25" s="68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8"/>
      <c r="B26" s="29"/>
      <c r="C26" s="33"/>
      <c r="D26" s="33"/>
      <c r="E26" s="33"/>
      <c r="F26" s="33"/>
      <c r="G26" s="33"/>
      <c r="H26" s="33"/>
    </row>
    <row r="27" spans="1:8" x14ac:dyDescent="0.2">
      <c r="A27" s="4" t="s">
        <v>8</v>
      </c>
      <c r="B27" s="2"/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E27-F27</f>
        <v>0</v>
      </c>
    </row>
    <row r="28" spans="1:8" x14ac:dyDescent="0.2">
      <c r="A28" s="4" t="s">
        <v>9</v>
      </c>
      <c r="B28" s="2"/>
      <c r="C28" s="34">
        <v>0</v>
      </c>
      <c r="D28" s="34">
        <v>0</v>
      </c>
      <c r="E28" s="34">
        <f t="shared" ref="E28:E30" si="7">C28+D28</f>
        <v>0</v>
      </c>
      <c r="F28" s="34">
        <v>0</v>
      </c>
      <c r="G28" s="34">
        <v>0</v>
      </c>
      <c r="H28" s="34">
        <f t="shared" ref="H28:H30" si="8">E28-F28</f>
        <v>0</v>
      </c>
    </row>
    <row r="29" spans="1:8" x14ac:dyDescent="0.2">
      <c r="A29" s="4" t="s">
        <v>10</v>
      </c>
      <c r="B29" s="2"/>
      <c r="C29" s="34">
        <v>0</v>
      </c>
      <c r="D29" s="34">
        <v>0</v>
      </c>
      <c r="E29" s="34">
        <f t="shared" si="7"/>
        <v>0</v>
      </c>
      <c r="F29" s="34">
        <v>0</v>
      </c>
      <c r="G29" s="34">
        <v>0</v>
      </c>
      <c r="H29" s="34">
        <f t="shared" si="8"/>
        <v>0</v>
      </c>
    </row>
    <row r="30" spans="1:8" x14ac:dyDescent="0.2">
      <c r="A30" s="4" t="s">
        <v>11</v>
      </c>
      <c r="B30" s="2"/>
      <c r="C30" s="34">
        <v>0</v>
      </c>
      <c r="D30" s="34">
        <v>0</v>
      </c>
      <c r="E30" s="34">
        <f t="shared" si="7"/>
        <v>0</v>
      </c>
      <c r="F30" s="34">
        <v>0</v>
      </c>
      <c r="G30" s="34">
        <v>0</v>
      </c>
      <c r="H30" s="34">
        <f t="shared" si="8"/>
        <v>0</v>
      </c>
    </row>
    <row r="31" spans="1:8" x14ac:dyDescent="0.2">
      <c r="A31" s="4"/>
      <c r="B31" s="2"/>
      <c r="C31" s="35"/>
      <c r="D31" s="35"/>
      <c r="E31" s="35"/>
      <c r="F31" s="35"/>
      <c r="G31" s="35"/>
      <c r="H31" s="35"/>
    </row>
    <row r="32" spans="1:8" x14ac:dyDescent="0.2">
      <c r="A32" s="26"/>
      <c r="B32" s="47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58" t="s">
        <v>141</v>
      </c>
      <c r="B35" s="59"/>
      <c r="C35" s="59"/>
      <c r="D35" s="59"/>
      <c r="E35" s="59"/>
      <c r="F35" s="59"/>
      <c r="G35" s="59"/>
      <c r="H35" s="60"/>
    </row>
    <row r="36" spans="1:8" x14ac:dyDescent="0.2">
      <c r="A36" s="63" t="s">
        <v>54</v>
      </c>
      <c r="B36" s="64"/>
      <c r="C36" s="58" t="s">
        <v>60</v>
      </c>
      <c r="D36" s="59"/>
      <c r="E36" s="59"/>
      <c r="F36" s="59"/>
      <c r="G36" s="60"/>
      <c r="H36" s="61" t="s">
        <v>59</v>
      </c>
    </row>
    <row r="37" spans="1:8" ht="22.5" x14ac:dyDescent="0.2">
      <c r="A37" s="65"/>
      <c r="B37" s="66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62"/>
    </row>
    <row r="38" spans="1:8" x14ac:dyDescent="0.2">
      <c r="A38" s="67"/>
      <c r="B38" s="68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8"/>
      <c r="B39" s="29"/>
      <c r="C39" s="33"/>
      <c r="D39" s="33"/>
      <c r="E39" s="33"/>
      <c r="F39" s="33"/>
      <c r="G39" s="33"/>
      <c r="H39" s="33"/>
    </row>
    <row r="40" spans="1:8" ht="22.5" x14ac:dyDescent="0.2">
      <c r="A40" s="4"/>
      <c r="B40" s="31" t="s">
        <v>13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x14ac:dyDescent="0.2">
      <c r="A42" s="4"/>
      <c r="B42" s="31" t="s">
        <v>12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14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26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27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34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x14ac:dyDescent="0.2">
      <c r="A52" s="4"/>
      <c r="B52" s="31" t="s">
        <v>15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30"/>
      <c r="B53" s="3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 t="shared" ref="C54:H54" si="9">SUM(C40:C52)</f>
        <v>0</v>
      </c>
      <c r="D54" s="23">
        <f t="shared" si="9"/>
        <v>0</v>
      </c>
      <c r="E54" s="23">
        <f t="shared" si="9"/>
        <v>0</v>
      </c>
      <c r="F54" s="23">
        <f t="shared" si="9"/>
        <v>0</v>
      </c>
      <c r="G54" s="23">
        <f t="shared" si="9"/>
        <v>0</v>
      </c>
      <c r="H54" s="23">
        <f t="shared" si="9"/>
        <v>0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8" t="s">
        <v>142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12956857</v>
      </c>
      <c r="D6" s="15">
        <f t="shared" si="0"/>
        <v>41108.800000000003</v>
      </c>
      <c r="E6" s="15">
        <f t="shared" si="0"/>
        <v>12997965.800000001</v>
      </c>
      <c r="F6" s="15">
        <f t="shared" si="0"/>
        <v>4497887.8</v>
      </c>
      <c r="G6" s="15">
        <f t="shared" si="0"/>
        <v>4497887.8</v>
      </c>
      <c r="H6" s="15">
        <f t="shared" si="0"/>
        <v>8500078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11332919</v>
      </c>
      <c r="D11" s="15">
        <v>41108.800000000003</v>
      </c>
      <c r="E11" s="15">
        <f t="shared" si="1"/>
        <v>11374027.800000001</v>
      </c>
      <c r="F11" s="15">
        <v>4060890.41</v>
      </c>
      <c r="G11" s="15">
        <v>4060890.41</v>
      </c>
      <c r="H11" s="15">
        <f t="shared" si="2"/>
        <v>7313137.3900000006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1623938</v>
      </c>
      <c r="D14" s="15">
        <v>0</v>
      </c>
      <c r="E14" s="15">
        <f t="shared" si="1"/>
        <v>1623938</v>
      </c>
      <c r="F14" s="15">
        <v>436997.39</v>
      </c>
      <c r="G14" s="15">
        <v>436997.39</v>
      </c>
      <c r="H14" s="15">
        <f t="shared" si="2"/>
        <v>1186940.6099999999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54355416</v>
      </c>
      <c r="D16" s="15">
        <f t="shared" si="3"/>
        <v>3746903.25</v>
      </c>
      <c r="E16" s="15">
        <f t="shared" si="3"/>
        <v>58102319.25</v>
      </c>
      <c r="F16" s="15">
        <f t="shared" si="3"/>
        <v>21617214.949999999</v>
      </c>
      <c r="G16" s="15">
        <f t="shared" si="3"/>
        <v>21615409.949999999</v>
      </c>
      <c r="H16" s="15">
        <f t="shared" si="3"/>
        <v>36485104.300000004</v>
      </c>
    </row>
    <row r="17" spans="1:8" x14ac:dyDescent="0.2">
      <c r="A17" s="38"/>
      <c r="B17" s="42" t="s">
        <v>45</v>
      </c>
      <c r="C17" s="15">
        <v>12983604</v>
      </c>
      <c r="D17" s="15">
        <v>440622.19</v>
      </c>
      <c r="E17" s="15">
        <f>C17+D17</f>
        <v>13424226.189999999</v>
      </c>
      <c r="F17" s="15">
        <v>5741663.04</v>
      </c>
      <c r="G17" s="15">
        <v>5741663.04</v>
      </c>
      <c r="H17" s="15">
        <f t="shared" ref="H17:H23" si="4">E17-F17</f>
        <v>7682563.1499999994</v>
      </c>
    </row>
    <row r="18" spans="1:8" x14ac:dyDescent="0.2">
      <c r="A18" s="38"/>
      <c r="B18" s="42" t="s">
        <v>28</v>
      </c>
      <c r="C18" s="15">
        <v>41371812</v>
      </c>
      <c r="D18" s="15">
        <v>3306281.06</v>
      </c>
      <c r="E18" s="15">
        <f t="shared" ref="E18:E23" si="5">C18+D18</f>
        <v>44678093.060000002</v>
      </c>
      <c r="F18" s="15">
        <v>15875551.91</v>
      </c>
      <c r="G18" s="15">
        <v>15873746.91</v>
      </c>
      <c r="H18" s="15">
        <f t="shared" si="4"/>
        <v>28802541.150000002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67312273</v>
      </c>
      <c r="D42" s="23">
        <f t="shared" si="12"/>
        <v>3788012.05</v>
      </c>
      <c r="E42" s="23">
        <f t="shared" si="12"/>
        <v>71100285.049999997</v>
      </c>
      <c r="F42" s="23">
        <f t="shared" si="12"/>
        <v>26115102.75</v>
      </c>
      <c r="G42" s="23">
        <f t="shared" si="12"/>
        <v>26113297.75</v>
      </c>
      <c r="H42" s="23">
        <f t="shared" si="12"/>
        <v>44985182.300000004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2020-07-27T23:48:00Z</cp:lastPrinted>
  <dcterms:created xsi:type="dcterms:W3CDTF">2014-02-10T03:37:14Z</dcterms:created>
  <dcterms:modified xsi:type="dcterms:W3CDTF">2020-07-28T21:48:32Z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